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gredients" sheetId="1" r:id="rId4"/>
    <sheet state="visible" name="Bakers cost" sheetId="2" r:id="rId5"/>
    <sheet state="visible" name="Oven rent" sheetId="3" r:id="rId6"/>
    <sheet state="visible" name="Total costing" sheetId="4" r:id="rId7"/>
  </sheets>
  <definedNames/>
  <calcPr/>
</workbook>
</file>

<file path=xl/sharedStrings.xml><?xml version="1.0" encoding="utf-8"?>
<sst xmlns="http://schemas.openxmlformats.org/spreadsheetml/2006/main" count="59" uniqueCount="59">
  <si>
    <t>Ingredient</t>
  </si>
  <si>
    <t>Purchase price (£'s)</t>
  </si>
  <si>
    <t>Sold quantity (grams)</t>
  </si>
  <si>
    <t>Weight used (grams)</t>
  </si>
  <si>
    <t>Ingredient cost</t>
  </si>
  <si>
    <t>Bread flour</t>
  </si>
  <si>
    <t>Salt</t>
  </si>
  <si>
    <t>Yeast</t>
  </si>
  <si>
    <t>Butter</t>
  </si>
  <si>
    <t>Dusting flour</t>
  </si>
  <si>
    <t>Total cost</t>
  </si>
  <si>
    <t>Weighing</t>
  </si>
  <si>
    <t>Mixing</t>
  </si>
  <si>
    <t>Stretch and fold</t>
  </si>
  <si>
    <t>​Dividing</t>
  </si>
  <si>
    <t>Shaping</t>
  </si>
  <si>
    <t>Cuting &amp; Baking</t>
  </si>
  <si>
    <t>Cleaning</t>
  </si>
  <si>
    <t>Total production time</t>
  </si>
  <si>
    <t>Bakers rate per minute</t>
  </si>
  <si>
    <t>Bakers wage</t>
  </si>
  <si>
    <t>£12 per hour</t>
  </si>
  <si>
    <t>12 / 60 =</t>
  </si>
  <si>
    <t>20 * 0.2 =</t>
  </si>
  <si>
    <t>Batch size</t>
  </si>
  <si>
    <t>Cost per bread</t>
  </si>
  <si>
    <t>oven rent</t>
  </si>
  <si>
    <t>electricity cost per day =</t>
  </si>
  <si>
    <t xml:space="preserve">Hours oven in use = </t>
  </si>
  <si>
    <t>cost per hour =</t>
  </si>
  <si>
    <t xml:space="preserve">Cost per minute = </t>
  </si>
  <si>
    <t xml:space="preserve">Minutes baked </t>
  </si>
  <si>
    <t>Oven cost for batch</t>
  </si>
  <si>
    <t>Oven capacity</t>
  </si>
  <si>
    <t>Cost of oven rent per loaf</t>
  </si>
  <si>
    <t>Direct costs:</t>
  </si>
  <si>
    <t>Ingredients</t>
  </si>
  <si>
    <t>Production</t>
  </si>
  <si>
    <t>Oven</t>
  </si>
  <si>
    <t>Service</t>
  </si>
  <si>
    <t>Packaging</t>
  </si>
  <si>
    <t>Cost of sales</t>
  </si>
  <si>
    <t>Monthly fixed costs:</t>
  </si>
  <si>
    <t>Rent</t>
  </si>
  <si>
    <t>Business rates</t>
  </si>
  <si>
    <t>Utilities</t>
  </si>
  <si>
    <t>Equipment</t>
  </si>
  <si>
    <t>Management wage</t>
  </si>
  <si>
    <t>Insurance</t>
  </si>
  <si>
    <t>Cleaning &amp; sundries</t>
  </si>
  <si>
    <t>Maintenance</t>
  </si>
  <si>
    <t>Marketing</t>
  </si>
  <si>
    <t>Accounting</t>
  </si>
  <si>
    <t>Total fixed costs:</t>
  </si>
  <si>
    <t>Estimated production quantity</t>
  </si>
  <si>
    <t>Average fixed costs per bread</t>
  </si>
  <si>
    <t>Total costs</t>
  </si>
  <si>
    <t>70 % profit</t>
  </si>
  <si>
    <t>Selling price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</si>
</sst>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sz val="11.0"/>
      <color rgb="FF201F1E"/>
      <name val="Arial"/>
    </font>
    <font>
      <color theme="1"/>
      <name val="Arial"/>
    </font>
    <font/>
    <font>
      <sz val="10.0"/>
      <color rgb="FF4F4343"/>
      <name val="Arial"/>
    </font>
    <font>
      <sz val="10.0"/>
      <color theme="1"/>
      <name val="Arial"/>
    </font>
    <font>
      <sz val="14.0"/>
      <color rgb="FF4F4343"/>
      <name val="Helvetica"/>
    </font>
    <font>
      <sz val="14.0"/>
      <color rgb="FF4F4343"/>
      <name val="Arial"/>
    </font>
    <font>
      <color rgb="FF000000"/>
      <name val="Arial"/>
    </font>
    <font>
      <b/>
    </font>
    <font>
      <b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8"/>
        <bgColor theme="8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/>
    </xf>
    <xf borderId="0" fillId="0" fontId="2" numFmtId="2" xfId="0" applyAlignment="1" applyFont="1" applyNumberFormat="1">
      <alignment readingOrder="0"/>
    </xf>
    <xf borderId="0" fillId="3" fontId="2" numFmtId="2" xfId="0" applyAlignment="1" applyFont="1" applyNumberFormat="1">
      <alignment readingOrder="0"/>
    </xf>
    <xf borderId="0" fillId="2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5" numFmtId="0" xfId="0" applyFont="1"/>
    <xf borderId="0" fillId="2" fontId="6" numFmtId="0" xfId="0" applyFont="1"/>
    <xf borderId="0" fillId="3" fontId="2" numFmtId="0" xfId="0" applyFont="1"/>
    <xf borderId="0" fillId="2" fontId="7" numFmtId="0" xfId="0" applyAlignment="1" applyFont="1">
      <alignment readingOrder="0"/>
    </xf>
    <xf borderId="0" fillId="2" fontId="8" numFmtId="0" xfId="0" applyAlignment="1" applyFont="1">
      <alignment horizontal="left" readingOrder="0"/>
    </xf>
    <xf borderId="0" fillId="0" fontId="2" numFmtId="2" xfId="0" applyFont="1" applyNumberFormat="1"/>
    <xf borderId="0" fillId="0" fontId="2" numFmtId="0" xfId="0" applyFont="1"/>
    <xf borderId="0" fillId="3" fontId="2" numFmtId="2" xfId="0" applyFont="1" applyNumberFormat="1"/>
    <xf borderId="0" fillId="3" fontId="3" numFmtId="0" xfId="0" applyFont="1"/>
    <xf borderId="0" fillId="0" fontId="3" numFmtId="2" xfId="0" applyAlignment="1" applyFont="1" applyNumberFormat="1">
      <alignment readingOrder="0"/>
    </xf>
    <xf borderId="0" fillId="0" fontId="9" numFmtId="0" xfId="0" applyAlignment="1" applyFont="1">
      <alignment readingOrder="0"/>
    </xf>
    <xf borderId="0" fillId="0" fontId="10" numFmtId="0" xfId="0" applyFont="1"/>
    <xf borderId="0" fillId="0" fontId="10" numFmtId="2" xfId="0" applyFont="1" applyNumberFormat="1"/>
    <xf borderId="0" fillId="0" fontId="10" numFmtId="2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18.43"/>
    <col customWidth="1" min="4" max="4" width="22.29"/>
    <col customWidth="1" min="5" max="5" width="19.14"/>
    <col customWidth="1" min="9" max="9" width="22.0"/>
  </cols>
  <sheetData>
    <row r="1">
      <c r="A1" s="1"/>
    </row>
    <row r="3"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</row>
    <row r="4">
      <c r="B4" s="2" t="s">
        <v>5</v>
      </c>
      <c r="C4" s="4">
        <v>10.0</v>
      </c>
      <c r="D4" s="2">
        <v>16000.0</v>
      </c>
      <c r="E4" s="2">
        <v>500.0</v>
      </c>
      <c r="F4" s="5">
        <f t="shared" ref="F4:F8" si="1">(C4/D4)*E4</f>
        <v>0.3125</v>
      </c>
    </row>
    <row r="5">
      <c r="B5" s="2" t="s">
        <v>6</v>
      </c>
      <c r="C5" s="4">
        <v>0.89</v>
      </c>
      <c r="D5" s="2">
        <v>200.0</v>
      </c>
      <c r="E5" s="2">
        <v>10.0</v>
      </c>
      <c r="F5" s="5">
        <f t="shared" si="1"/>
        <v>0.0445</v>
      </c>
    </row>
    <row r="6">
      <c r="B6" s="2" t="s">
        <v>7</v>
      </c>
      <c r="C6" s="4">
        <v>1.55</v>
      </c>
      <c r="D6" s="2">
        <v>800.0</v>
      </c>
      <c r="E6" s="2">
        <v>11.0</v>
      </c>
      <c r="F6" s="5">
        <f t="shared" si="1"/>
        <v>0.0213125</v>
      </c>
    </row>
    <row r="7">
      <c r="B7" s="2" t="s">
        <v>8</v>
      </c>
      <c r="C7" s="4">
        <v>1.49</v>
      </c>
      <c r="D7" s="2">
        <v>250.0</v>
      </c>
      <c r="E7" s="2">
        <v>30.0</v>
      </c>
      <c r="F7" s="5">
        <f t="shared" si="1"/>
        <v>0.1788</v>
      </c>
    </row>
    <row r="8">
      <c r="B8" s="2" t="s">
        <v>9</v>
      </c>
      <c r="C8" s="4">
        <v>10.0</v>
      </c>
      <c r="D8" s="2">
        <v>16000.0</v>
      </c>
      <c r="E8" s="2">
        <v>50.0</v>
      </c>
      <c r="F8" s="5">
        <f t="shared" si="1"/>
        <v>0.03125</v>
      </c>
    </row>
    <row r="9">
      <c r="B9" s="2"/>
      <c r="E9" s="2"/>
      <c r="F9" s="3"/>
    </row>
    <row r="10">
      <c r="B10" s="2" t="s">
        <v>10</v>
      </c>
      <c r="E10" s="2"/>
      <c r="F10" s="5">
        <f>sum(F4:F8)</f>
        <v>0.5883625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B2" s="6" t="s">
        <v>11</v>
      </c>
      <c r="C2" s="7">
        <v>3.0</v>
      </c>
      <c r="D2" s="8"/>
    </row>
    <row r="3">
      <c r="B3" s="6" t="s">
        <v>12</v>
      </c>
      <c r="C3" s="7">
        <v>4.0</v>
      </c>
      <c r="D3" s="8"/>
    </row>
    <row r="4">
      <c r="B4" s="6" t="s">
        <v>13</v>
      </c>
      <c r="C4" s="7">
        <v>1.0</v>
      </c>
      <c r="D4" s="8"/>
    </row>
    <row r="5">
      <c r="B5" s="6" t="s">
        <v>14</v>
      </c>
      <c r="C5" s="7">
        <v>4.0</v>
      </c>
      <c r="D5" s="8"/>
    </row>
    <row r="6">
      <c r="B6" s="6" t="s">
        <v>15</v>
      </c>
      <c r="C6" s="7">
        <v>3.0</v>
      </c>
      <c r="D6" s="8"/>
    </row>
    <row r="7">
      <c r="B7" s="6" t="s">
        <v>16</v>
      </c>
      <c r="C7" s="7">
        <v>3.0</v>
      </c>
      <c r="D7" s="8"/>
    </row>
    <row r="8">
      <c r="B8" s="6" t="s">
        <v>17</v>
      </c>
      <c r="C8" s="7">
        <v>2.0</v>
      </c>
      <c r="D8" s="8"/>
    </row>
    <row r="9">
      <c r="B9" s="9"/>
    </row>
    <row r="10">
      <c r="B10" s="3" t="s">
        <v>18</v>
      </c>
      <c r="C10" s="10">
        <f>sum(C2:C8)</f>
        <v>20</v>
      </c>
    </row>
    <row r="11">
      <c r="B11" s="9"/>
    </row>
    <row r="12">
      <c r="B12" s="9"/>
    </row>
    <row r="13">
      <c r="B13" s="11" t="s">
        <v>19</v>
      </c>
    </row>
    <row r="14">
      <c r="B14" s="2" t="s">
        <v>20</v>
      </c>
      <c r="C14" s="12" t="s">
        <v>21</v>
      </c>
    </row>
    <row r="16">
      <c r="B16" s="2" t="s">
        <v>22</v>
      </c>
      <c r="C16" s="13">
        <f>12/60</f>
        <v>0.2</v>
      </c>
    </row>
    <row r="18">
      <c r="B18" s="2" t="s">
        <v>23</v>
      </c>
      <c r="C18" s="14">
        <f>C16*C10</f>
        <v>4</v>
      </c>
      <c r="D18" s="13"/>
    </row>
    <row r="20">
      <c r="B20" s="2" t="s">
        <v>24</v>
      </c>
      <c r="C20" s="2">
        <v>24.0</v>
      </c>
    </row>
    <row r="22">
      <c r="B22" s="3" t="s">
        <v>25</v>
      </c>
      <c r="C22" s="15">
        <f>C18/C20</f>
        <v>0.1666666667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B2" s="2" t="s">
        <v>26</v>
      </c>
    </row>
    <row r="4">
      <c r="B4" s="2" t="s">
        <v>27</v>
      </c>
      <c r="D4" s="4">
        <v>20.0</v>
      </c>
    </row>
    <row r="5">
      <c r="B5" s="2" t="s">
        <v>28</v>
      </c>
      <c r="D5" s="4">
        <v>6.0</v>
      </c>
    </row>
    <row r="6">
      <c r="B6" s="2"/>
      <c r="D6" s="13"/>
    </row>
    <row r="7">
      <c r="B7" s="3" t="s">
        <v>29</v>
      </c>
      <c r="C7" s="16"/>
      <c r="D7" s="15">
        <f>D4/D5</f>
        <v>3.333333333</v>
      </c>
    </row>
    <row r="8">
      <c r="B8" s="3" t="s">
        <v>30</v>
      </c>
      <c r="C8" s="10"/>
      <c r="D8" s="15">
        <f>D7/60</f>
        <v>0.05555555556</v>
      </c>
    </row>
    <row r="9">
      <c r="D9" s="13"/>
    </row>
    <row r="10">
      <c r="B10" s="2" t="s">
        <v>31</v>
      </c>
      <c r="D10" s="4">
        <v>35.0</v>
      </c>
    </row>
    <row r="11">
      <c r="D11" s="13"/>
    </row>
    <row r="12">
      <c r="B12" s="3" t="s">
        <v>32</v>
      </c>
      <c r="C12" s="10"/>
      <c r="D12" s="15">
        <f>0.06*35</f>
        <v>2.1</v>
      </c>
    </row>
    <row r="13">
      <c r="D13" s="13"/>
    </row>
    <row r="14">
      <c r="B14" s="2" t="s">
        <v>33</v>
      </c>
      <c r="D14" s="4">
        <v>8.0</v>
      </c>
    </row>
    <row r="15">
      <c r="D15" s="13"/>
    </row>
    <row r="16">
      <c r="B16" s="3" t="s">
        <v>34</v>
      </c>
      <c r="C16" s="10"/>
      <c r="D16" s="15">
        <f>D12/D14</f>
        <v>0.2625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B1" s="2"/>
    </row>
    <row r="2">
      <c r="A2" s="2" t="s">
        <v>35</v>
      </c>
      <c r="B2" s="2"/>
    </row>
    <row r="3">
      <c r="B3" s="2" t="s">
        <v>36</v>
      </c>
      <c r="D3" s="13">
        <f>Ingredients!F10</f>
        <v>0.5883625</v>
      </c>
    </row>
    <row r="4">
      <c r="B4" s="2" t="s">
        <v>37</v>
      </c>
      <c r="D4" s="13">
        <f>'Bakers cost'!C22</f>
        <v>0.1666666667</v>
      </c>
    </row>
    <row r="5">
      <c r="B5" s="2" t="s">
        <v>38</v>
      </c>
      <c r="D5" s="13">
        <f>'Oven rent'!D16</f>
        <v>0.2625</v>
      </c>
    </row>
    <row r="6">
      <c r="B6" s="2" t="s">
        <v>39</v>
      </c>
      <c r="D6" s="2">
        <v>0.45</v>
      </c>
    </row>
    <row r="7">
      <c r="B7" s="2" t="s">
        <v>40</v>
      </c>
      <c r="D7" s="2">
        <v>0.2</v>
      </c>
    </row>
    <row r="8">
      <c r="I8" s="17"/>
    </row>
    <row r="9">
      <c r="A9" s="18" t="s">
        <v>41</v>
      </c>
      <c r="B9" s="19"/>
      <c r="C9" s="20">
        <f>sum(D3:D7)</f>
        <v>1.667529167</v>
      </c>
    </row>
    <row r="10">
      <c r="I10" s="17"/>
    </row>
    <row r="11">
      <c r="A11" s="2" t="s">
        <v>42</v>
      </c>
    </row>
    <row r="12">
      <c r="B12" s="2" t="s">
        <v>43</v>
      </c>
      <c r="D12" s="2">
        <v>200.0</v>
      </c>
    </row>
    <row r="13">
      <c r="B13" s="2" t="s">
        <v>44</v>
      </c>
      <c r="D13" s="2">
        <v>0.0</v>
      </c>
    </row>
    <row r="14">
      <c r="B14" s="2" t="s">
        <v>45</v>
      </c>
      <c r="D14" s="2">
        <v>10.0</v>
      </c>
    </row>
    <row r="15">
      <c r="B15" s="2" t="s">
        <v>46</v>
      </c>
      <c r="D15" s="2">
        <v>86.11</v>
      </c>
    </row>
    <row r="16">
      <c r="B16" s="2" t="s">
        <v>47</v>
      </c>
      <c r="D16" s="2">
        <v>200.0</v>
      </c>
    </row>
    <row r="17">
      <c r="B17" s="2" t="s">
        <v>48</v>
      </c>
      <c r="D17" s="2">
        <v>15.0</v>
      </c>
    </row>
    <row r="18">
      <c r="B18" s="2" t="s">
        <v>49</v>
      </c>
      <c r="D18" s="2">
        <v>10.0</v>
      </c>
    </row>
    <row r="19">
      <c r="B19" s="2" t="s">
        <v>50</v>
      </c>
      <c r="D19" s="2">
        <v>20.0</v>
      </c>
    </row>
    <row r="20">
      <c r="B20" s="2" t="s">
        <v>51</v>
      </c>
      <c r="D20" s="2">
        <v>0.0</v>
      </c>
    </row>
    <row r="21">
      <c r="B21" s="2" t="s">
        <v>52</v>
      </c>
      <c r="D21" s="2">
        <v>13.0</v>
      </c>
    </row>
    <row r="23">
      <c r="A23" s="18" t="s">
        <v>53</v>
      </c>
      <c r="B23" s="19"/>
      <c r="C23" s="19">
        <f>sum(D12:D21)</f>
        <v>554.11</v>
      </c>
    </row>
    <row r="24">
      <c r="A24" s="2"/>
    </row>
    <row r="25">
      <c r="A25" s="2" t="s">
        <v>54</v>
      </c>
      <c r="C25" s="2">
        <v>1664.0</v>
      </c>
    </row>
    <row r="26">
      <c r="A26" s="2" t="s">
        <v>55</v>
      </c>
      <c r="C26" s="13">
        <f>C23/C25</f>
        <v>0.3329987981</v>
      </c>
    </row>
    <row r="28">
      <c r="A28" s="18" t="s">
        <v>56</v>
      </c>
      <c r="B28" s="19"/>
      <c r="C28" s="19"/>
      <c r="D28" s="21">
        <f>C26+C9</f>
        <v>2.000527965</v>
      </c>
    </row>
    <row r="29">
      <c r="A29" s="2"/>
      <c r="E29" s="4"/>
    </row>
    <row r="30">
      <c r="A30" s="2"/>
      <c r="B30" s="2" t="s">
        <v>57</v>
      </c>
      <c r="D30" s="4">
        <f>(D28/100)*70</f>
        <v>1.400369575</v>
      </c>
    </row>
    <row r="31">
      <c r="A31" s="2"/>
      <c r="D31" s="4"/>
    </row>
    <row r="32">
      <c r="A32" s="18" t="s">
        <v>58</v>
      </c>
      <c r="B32" s="19"/>
      <c r="C32" s="19"/>
      <c r="D32" s="21">
        <f>D30+D28</f>
        <v>3.40089754</v>
      </c>
    </row>
  </sheetData>
  <drawing r:id="rId1"/>
</worksheet>
</file>